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60" yWindow="105" windowWidth="14640" windowHeight="12120" firstSheet="1" activeTab="1"/>
  </bookViews>
  <sheets>
    <sheet name="Blad4" sheetId="1" state="hidden" r:id="rId1"/>
    <sheet name="Blad1" sheetId="2" r:id="rId2"/>
    <sheet name="Blad2" sheetId="3" r:id="rId3"/>
    <sheet name="Blad3" sheetId="4" r:id="rId4"/>
  </sheets>
  <definedNames>
    <definedName name="acht">'Blad1'!$G$10:$K$10,'Blad1'!$G$11:$H$11,'Blad1'!$H$12:$H$13,'Blad1'!$B$3</definedName>
    <definedName name="BB">'Blad1'!$L$11:$N$13,'Blad1'!$A$1</definedName>
    <definedName name="CC">'Blad1'!$O$11:$Q$13,'Blad1'!$A$1</definedName>
    <definedName name="DD">'Blad1'!$I$14:$K$16,'Blad1'!$A$1</definedName>
    <definedName name="diag1">'Blad1'!$I$19,'Blad1'!$J$18,'Blad1'!$K$17,'Blad1'!$L$16,'Blad1'!$M$15,'Blad1'!$N$14,'Blad1'!$O$13,'Blad1'!$P$12,'Blad1'!$Q$11,'Blad1'!$A$1</definedName>
    <definedName name="diag2">'Blad1'!$I$11,'Blad1'!$J$12,'Blad1'!$K$13,'Blad1'!$L$14,'Blad1'!$M$15,'Blad1'!$N$16,'Blad1'!$O$17,'Blad1'!$P$18,'Blad1'!$Q$19,'Blad1'!$A$1</definedName>
    <definedName name="drie">'Blad1'!$I$5:$K$5,'Blad1'!$I$6:$K$6,'Blad1'!$J$7,'Blad1'!$K$7,'Blad1'!$K$8,'Blad1'!$B$3</definedName>
    <definedName name="EE">'Blad1'!$L$14:$N$16,'Blad1'!$A$1</definedName>
    <definedName name="een">'Blad1'!$C$5:$E$5,'Blad1'!$C$6:$E$6,'Blad1'!$C$7,'Blad1'!$D$7,'Blad1'!$C$8,'Blad1'!$B$3</definedName>
    <definedName name="FF">'Blad1'!$O$14:$Q$16,'Blad1'!$A$1</definedName>
    <definedName name="getallen1">'Blad1'!$D$5,'Blad1'!$J$5,'Blad1'!$C$6,'Blad1'!$D$6,'Blad1'!$J$6,'Blad1'!$K$6,'Blad1'!$F$7,'Blad1'!$H$7,'Blad1'!$E$8,'Blad1'!$F$8,'Blad1'!$H$8,'Blad1'!$I$8,'Blad1'!$E$10,'Blad1'!$F$10,'Blad1'!$H$10,'Blad1'!$I$10,'Blad1'!$F$11,'Blad1'!$H$11,'Blad1'!$C$12,'Blad1'!$D$12,'Blad1'!$D$13</definedName>
    <definedName name="getallen2">'Blad1'!$L$11,'Blad1'!$M$11,'Blad1'!$N$11,'Blad1'!$P$11,'Blad1'!$O$12,'Blad1'!$Q$12,'Blad1'!$P$13,'Blad1'!$I$14:$I$16,'Blad1'!$Q$14:$Q$16,'Blad1'!$J$17,'Blad1'!$I$18,'Blad1'!$K$18,'Blad1'!$J$19,'Blad1'!$L$19,'Blad1'!$M$19,'Blad1'!$N$19,'Blad1'!$O$18,'Blad1'!$P$17,'Blad1'!$P$19,'Blad1'!$Q$18</definedName>
    <definedName name="GG">'Blad1'!$I$17:$K$19,'Blad1'!$A$1</definedName>
    <definedName name="HH">'Blad1'!$L$17:$N$19,'Blad1'!$A$1</definedName>
    <definedName name="II">'Blad1'!$O$17:$Q$19,'Blad1'!$A$1</definedName>
    <definedName name="negen">'Blad1'!$I$11:$K$13,'Blad1'!$N$9</definedName>
    <definedName name="twee">'Blad1'!$F$5:$H$5,'Blad1'!$F$6:$H$6,'Blad1'!$G$7:$G$9,'Blad1'!$B$3</definedName>
    <definedName name="vier">'Blad1'!$E$7:$F$9,'Blad1'!$D$8:$D$9,'Blad1'!$C$9,'Blad1'!$B$3</definedName>
    <definedName name="vijf">'Blad1'!$H$7:$I$9,'Blad1'!$J$8:$J$9,'Blad1'!$K$9,'Blad1'!$B$3</definedName>
    <definedName name="zes">'Blad1'!$C$10:$D$10,'Blad1'!$C$11:$C$13,'Blad1'!$D$11,'Blad1'!$D$13:$F$13,'Blad1'!$B$3</definedName>
    <definedName name="zeven">'Blad1'!$E$10:$F$12,'Blad1'!$D$12,'Blad1'!$G$12:$G$13,'Blad1'!$B$3</definedName>
  </definedNames>
  <calcPr fullCalcOnLoad="1"/>
</workbook>
</file>

<file path=xl/comments2.xml><?xml version="1.0" encoding="utf-8"?>
<comments xmlns="http://schemas.openxmlformats.org/spreadsheetml/2006/main">
  <authors>
    <author>Henk Haarhuis</author>
  </authors>
  <commentList>
    <comment ref="D1" authorId="0">
      <text>
        <r>
          <rPr>
            <b/>
            <sz val="12"/>
            <rFont val="Tahoma"/>
            <family val="2"/>
          </rPr>
          <t xml:space="preserve">Volkskrant 184
</t>
        </r>
        <r>
          <rPr>
            <b/>
            <sz val="20"/>
            <color indexed="12"/>
            <rFont val="Tahoma"/>
            <family val="2"/>
          </rPr>
          <t>Sudoku excel sheet</t>
        </r>
        <r>
          <rPr>
            <b/>
            <sz val="12"/>
            <rFont val="Tahoma"/>
            <family val="2"/>
          </rPr>
          <t xml:space="preserve">. 
Lost niet de sudoku op, maar helpt bij het oplossen.
Vorm sudoku 195
Volkskrant 19 december 2009, Jan Meulendijks.
Klik op de link hieraast voor de voorpagina van de Volkskrant.
</t>
        </r>
        <r>
          <rPr>
            <b/>
            <sz val="12"/>
            <color indexed="12"/>
            <rFont val="Tahoma"/>
            <family val="2"/>
          </rPr>
          <t>In de 9 kaders moeten 1 t/m 9 komen te staan
Horizontaal en verticaal: ook 9
Ook op de diagonalen staat 1...9.</t>
        </r>
        <r>
          <rPr>
            <b/>
            <sz val="12"/>
            <rFont val="Tahoma"/>
            <family val="2"/>
          </rPr>
          <t xml:space="preserve">
</t>
        </r>
        <r>
          <rPr>
            <b/>
            <sz val="12"/>
            <color indexed="12"/>
            <rFont val="Tahoma"/>
            <family val="2"/>
          </rPr>
          <t xml:space="preserve">In de vakjes onder de sudoku kun je klikken en selecteert de hele vorm. In deze vakjes staat ook de som van de betrokken vakjes. Wanneer het 45 is, is de vorm klaar. 
Rechts bovenaan staat het aantal keren dat een getal is ingevuld (max 9) in de vorm- en de diagnaalsudoku.
</t>
        </r>
        <r>
          <rPr>
            <sz val="12"/>
            <rFont val="Tahoma"/>
            <family val="2"/>
          </rPr>
          <t xml:space="preserve">
Control+q maakt getal in actieve cel groot.
Control+e maakt getal in actieve cel klein.
Als het niet werkt moet je de macro beveiliging wijzigen.
Bij "</t>
        </r>
        <r>
          <rPr>
            <b/>
            <sz val="12"/>
            <rFont val="Tahoma"/>
            <family val="2"/>
          </rPr>
          <t>Z"</t>
        </r>
        <r>
          <rPr>
            <sz val="12"/>
            <rFont val="Tahoma"/>
            <family val="2"/>
          </rPr>
          <t xml:space="preserve"> kun je een getal 0 .. 9 invullen om te kijken waar het getal al is ingevuld. 
Als je daar </t>
        </r>
        <r>
          <rPr>
            <b/>
            <sz val="12"/>
            <rFont val="Tahoma"/>
            <family val="2"/>
          </rPr>
          <t>"0"</t>
        </r>
        <r>
          <rPr>
            <sz val="12"/>
            <rFont val="Tahoma"/>
            <family val="2"/>
          </rPr>
          <t xml:space="preserve"> invult laat de sheet alle lege veldjes zien.
Als je </t>
        </r>
        <r>
          <rPr>
            <b/>
            <sz val="12"/>
            <rFont val="Tahoma"/>
            <family val="2"/>
          </rPr>
          <t>een letter</t>
        </r>
        <r>
          <rPr>
            <sz val="12"/>
            <rFont val="Tahoma"/>
            <family val="2"/>
          </rPr>
          <t xml:space="preserve"> invult is het overzicht neutraal.
In de open veldjes is de grootte 8 punt.
Voor "proef" invullen met steeds een spatie tussen de cijfers. Anders ziet excel het als een getal. Dus </t>
        </r>
        <r>
          <rPr>
            <b/>
            <sz val="12"/>
            <color indexed="10"/>
            <rFont val="Tahoma"/>
            <family val="2"/>
          </rPr>
          <t>niet 1234</t>
        </r>
        <r>
          <rPr>
            <sz val="12"/>
            <rFont val="Tahoma"/>
            <family val="2"/>
          </rPr>
          <t xml:space="preserve">, </t>
        </r>
        <r>
          <rPr>
            <b/>
            <sz val="12"/>
            <color indexed="10"/>
            <rFont val="Tahoma"/>
            <family val="2"/>
          </rPr>
          <t>maar 1 2 3 4</t>
        </r>
        <r>
          <rPr>
            <sz val="12"/>
            <rFont val="Tahoma"/>
            <family val="2"/>
          </rPr>
          <t xml:space="preserve">
Vind je het een leuke excel sheet, laat dat weten op:
</t>
        </r>
        <r>
          <rPr>
            <b/>
            <sz val="12"/>
            <color indexed="10"/>
            <rFont val="Tahoma"/>
            <family val="2"/>
          </rPr>
          <t>info@henkhaarhuis.nl</t>
        </r>
      </text>
    </comment>
  </commentList>
</comments>
</file>

<file path=xl/sharedStrings.xml><?xml version="1.0" encoding="utf-8"?>
<sst xmlns="http://schemas.openxmlformats.org/spreadsheetml/2006/main" count="9" uniqueCount="3">
  <si>
    <t xml:space="preserve"> </t>
  </si>
  <si>
    <t>wijs aan</t>
  </si>
  <si>
    <t>z</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</si>
</sst>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73">
    <font>
      <sz val="10"/>
      <name val="Arial"/>
      <family val="0"/>
    </font>
    <font>
      <sz val="11"/>
      <color indexed="8"/>
      <name val="Calibri"/>
      <family val="2"/>
    </font>
    <font>
      <b/>
      <sz val="18"/>
      <name val="Arial"/>
      <family val="2"/>
    </font>
    <font>
      <sz val="8"/>
      <name val="Arial"/>
      <family val="2"/>
    </font>
    <font>
      <u val="single"/>
      <sz val="10"/>
      <color indexed="12"/>
      <name val="Arial"/>
      <family val="2"/>
    </font>
    <font>
      <b/>
      <sz val="14"/>
      <name val="Arial"/>
      <family val="2"/>
    </font>
    <font>
      <b/>
      <sz val="14"/>
      <color indexed="8"/>
      <name val="Arial"/>
      <family val="2"/>
    </font>
    <font>
      <sz val="14"/>
      <name val="Arial"/>
      <family val="2"/>
    </font>
    <font>
      <b/>
      <sz val="18"/>
      <color indexed="10"/>
      <name val="Arial"/>
      <family val="2"/>
    </font>
    <font>
      <b/>
      <sz val="10"/>
      <name val="Arial"/>
      <family val="2"/>
    </font>
    <font>
      <b/>
      <sz val="12"/>
      <name val="Arial"/>
      <family val="2"/>
    </font>
    <font>
      <b/>
      <sz val="18"/>
      <color indexed="8"/>
      <name val="Arial"/>
      <family val="2"/>
    </font>
    <font>
      <b/>
      <sz val="14"/>
      <color indexed="10"/>
      <name val="Arial"/>
      <family val="2"/>
    </font>
    <font>
      <sz val="12"/>
      <name val="Arial"/>
      <family val="2"/>
    </font>
    <font>
      <sz val="20"/>
      <name val="Arial"/>
      <family val="2"/>
    </font>
    <font>
      <b/>
      <sz val="12"/>
      <name val="Tahoma"/>
      <family val="2"/>
    </font>
    <font>
      <sz val="12"/>
      <name val="Tahoma"/>
      <family val="2"/>
    </font>
    <font>
      <b/>
      <sz val="12"/>
      <color indexed="10"/>
      <name val="Tahoma"/>
      <family val="2"/>
    </font>
    <font>
      <b/>
      <sz val="12"/>
      <color indexed="12"/>
      <name val="Tahoma"/>
      <family val="2"/>
    </font>
    <font>
      <b/>
      <sz val="20"/>
      <color indexed="12"/>
      <name val="Tahoma"/>
      <family val="2"/>
    </font>
    <font>
      <sz val="20"/>
      <color indexed="8"/>
      <name val="Arial"/>
      <family val="2"/>
    </font>
    <font>
      <b/>
      <sz val="9"/>
      <color indexed="22"/>
      <name val="Arial"/>
      <family val="2"/>
    </font>
    <font>
      <sz val="10"/>
      <color indexed="13"/>
      <name val="Arial"/>
      <family val="2"/>
    </font>
    <font>
      <sz val="26"/>
      <name val="Arial"/>
      <family val="2"/>
    </font>
    <font>
      <sz val="12"/>
      <color indexed="13"/>
      <name val="Arial"/>
      <family val="2"/>
    </font>
    <font>
      <b/>
      <sz val="9"/>
      <color indexed="10"/>
      <name val="Arial"/>
      <family val="2"/>
    </font>
    <font>
      <sz val="22"/>
      <color indexed="10"/>
      <name val="Arial"/>
      <family val="2"/>
    </font>
    <font>
      <b/>
      <sz val="22"/>
      <color indexed="56"/>
      <name val="Arial"/>
      <family val="2"/>
    </font>
    <font>
      <sz val="26"/>
      <color indexed="10"/>
      <name val="Arial"/>
      <family val="2"/>
    </font>
    <font>
      <b/>
      <sz val="26"/>
      <color indexed="10"/>
      <name val="Arial"/>
      <family val="2"/>
    </font>
    <font>
      <sz val="10"/>
      <color indexed="10"/>
      <name val="Arial"/>
      <family val="2"/>
    </font>
    <font>
      <b/>
      <sz val="20"/>
      <color indexed="1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9"/>
      <color rgb="FFFF0000"/>
      <name val="Arial"/>
      <family val="2"/>
    </font>
    <font>
      <sz val="22"/>
      <color rgb="FFFF0000"/>
      <name val="Arial"/>
      <family val="2"/>
    </font>
    <font>
      <b/>
      <sz val="22"/>
      <color theme="3" tint="-0.4999699890613556"/>
      <name val="Arial"/>
      <family val="2"/>
    </font>
    <font>
      <sz val="26"/>
      <color rgb="FFFF0000"/>
      <name val="Arial"/>
      <family val="2"/>
    </font>
    <font>
      <b/>
      <sz val="26"/>
      <color rgb="FFFF0000"/>
      <name val="Arial"/>
      <family val="2"/>
    </font>
    <font>
      <sz val="10"/>
      <color rgb="FFFF0000"/>
      <name val="Arial"/>
      <family val="2"/>
    </font>
    <font>
      <b/>
      <sz val="20"/>
      <color rgb="FFFFFF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58"/>
        <bgColor indexed="64"/>
      </patternFill>
    </fill>
    <fill>
      <patternFill patternType="solid">
        <fgColor theme="0" tint="-0.1499900072813034"/>
        <bgColor indexed="64"/>
      </patternFill>
    </fill>
    <fill>
      <patternFill patternType="solid">
        <fgColor theme="7" tint="-0.4999699890613556"/>
        <bgColor indexed="64"/>
      </patternFill>
    </fill>
    <fill>
      <patternFill patternType="solid">
        <fgColor indexed="8"/>
        <bgColor indexed="64"/>
      </patternFill>
    </fill>
    <fill>
      <patternFill patternType="solid">
        <fgColor indexed="4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diagonalUp="1">
      <left style="thin"/>
      <right style="thin"/>
      <top style="thin"/>
      <bottom style="thin"/>
      <diagonal style="thin"/>
    </border>
    <border diagonalDown="1">
      <left/>
      <right style="thin"/>
      <top style="thin"/>
      <bottom style="thin"/>
      <diagonal style="thin"/>
    </border>
    <border>
      <left style="thin"/>
      <right style="thin"/>
      <top style="thin"/>
      <bottom/>
    </border>
    <border>
      <left style="medium"/>
      <right style="medium"/>
      <top style="medium"/>
      <bottom style="medium"/>
    </border>
    <border>
      <left style="thin"/>
      <right style="thin"/>
      <top/>
      <bottom style="thin"/>
    </border>
    <border>
      <left/>
      <right style="thin"/>
      <top/>
      <bottom style="thin"/>
    </border>
    <border>
      <left style="thin"/>
      <right style="thick"/>
      <top style="thick"/>
      <bottom style="thin"/>
    </border>
    <border>
      <left style="thin"/>
      <right style="thick"/>
      <top style="thin"/>
      <bottom/>
    </border>
    <border>
      <left style="thin"/>
      <right style="thick"/>
      <top style="thin"/>
      <bottom style="thick"/>
    </border>
    <border>
      <left/>
      <right style="thin"/>
      <top style="thin"/>
      <bottom/>
    </border>
    <border>
      <left style="thin"/>
      <right style="thick"/>
      <top style="thin"/>
      <bottom style="thin"/>
    </border>
    <border>
      <left style="thin"/>
      <right/>
      <top style="thin"/>
      <bottom/>
    </border>
    <border>
      <left style="thick"/>
      <right style="thick"/>
      <top style="thin"/>
      <bottom style="thin"/>
    </border>
    <border>
      <left style="thick"/>
      <right style="thin"/>
      <top style="thin"/>
      <bottom style="thick"/>
    </border>
    <border>
      <left/>
      <right style="thin"/>
      <top style="thick"/>
      <bottom style="thin"/>
    </border>
    <border>
      <left style="thin"/>
      <right/>
      <top/>
      <bottom style="thin"/>
    </border>
    <border>
      <left style="thick"/>
      <right style="thin"/>
      <top style="thick"/>
      <bottom style="thick"/>
    </border>
    <border>
      <left style="thin"/>
      <right style="thin"/>
      <top style="thin"/>
      <bottom style="thick"/>
    </border>
    <border>
      <left style="thin"/>
      <right style="thick"/>
      <top style="thick"/>
      <bottom style="thick"/>
    </border>
    <border>
      <left style="thin"/>
      <right style="thick"/>
      <top/>
      <bottom style="thick"/>
    </border>
    <border>
      <left/>
      <right style="thick"/>
      <top style="thin"/>
      <bottom style="thin"/>
    </border>
    <border>
      <left style="thin"/>
      <right style="thin"/>
      <top/>
      <bottom style="thick"/>
    </border>
    <border>
      <left/>
      <right/>
      <top style="thin"/>
      <bottom style="thick"/>
    </border>
    <border>
      <left style="thick"/>
      <right style="thick"/>
      <top style="thin"/>
      <bottom style="thick"/>
    </border>
    <border>
      <left/>
      <right style="thin"/>
      <top style="thin"/>
      <bottom style="thick"/>
    </border>
    <border>
      <left style="thin"/>
      <right style="thick"/>
      <top/>
      <bottom style="thin"/>
    </border>
    <border>
      <left/>
      <right/>
      <top/>
      <bottom style="thick"/>
    </border>
    <border>
      <left/>
      <right/>
      <top style="thin"/>
      <bottom/>
    </border>
    <border>
      <left/>
      <right/>
      <top style="thick"/>
      <bottom/>
    </border>
    <border>
      <left/>
      <right style="thick"/>
      <top/>
      <bottom/>
    </border>
    <border>
      <left style="thick"/>
      <right style="thin"/>
      <top style="thick"/>
      <bottom style="thin"/>
    </border>
    <border>
      <left style="thin"/>
      <right/>
      <top style="thick"/>
      <bottom style="thin"/>
    </border>
    <border>
      <left style="thick"/>
      <right style="thick"/>
      <top style="thin"/>
      <bottom/>
    </border>
    <border>
      <left style="thin"/>
      <right/>
      <top style="thin"/>
      <bottom style="thin"/>
    </border>
    <border>
      <left/>
      <right/>
      <top style="thin"/>
      <bottom style="thin"/>
    </border>
    <border>
      <left style="medium"/>
      <right style="medium"/>
      <top style="medium"/>
      <bottom/>
    </border>
    <border>
      <left style="medium"/>
      <right style="medium"/>
      <top/>
      <bottom style="medium"/>
    </border>
    <border>
      <left style="thin"/>
      <right/>
      <top/>
      <bottom/>
    </border>
    <border>
      <left/>
      <right style="thin"/>
      <top/>
      <bottom/>
    </border>
    <border>
      <left/>
      <right/>
      <top/>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0" borderId="3" applyNumberFormat="0" applyFill="0" applyAlignment="0" applyProtection="0"/>
    <xf numFmtId="0" fontId="53" fillId="28" borderId="0" applyNumberFormat="0" applyBorder="0" applyAlignment="0" applyProtection="0"/>
    <xf numFmtId="0" fontId="4" fillId="0" borderId="0" applyNumberFormat="0" applyFill="0" applyBorder="0" applyAlignment="0" applyProtection="0"/>
    <xf numFmtId="0" fontId="54"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0" fillId="31" borderId="7" applyNumberFormat="0" applyFont="0" applyAlignment="0" applyProtection="0"/>
    <xf numFmtId="0" fontId="59" fillId="32"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cellStyleXfs>
  <cellXfs count="132">
    <xf numFmtId="0" fontId="0" fillId="0" borderId="0" xfId="0" applyAlignment="1">
      <alignment/>
    </xf>
    <xf numFmtId="0" fontId="2" fillId="0" borderId="0" xfId="0" applyFont="1" applyAlignment="1">
      <alignment horizontal="center" vertical="center"/>
    </xf>
    <xf numFmtId="0" fontId="2" fillId="33" borderId="0" xfId="0"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Alignment="1">
      <alignment horizontal="center" vertical="center"/>
    </xf>
    <xf numFmtId="0" fontId="9" fillId="33" borderId="0" xfId="0" applyFont="1" applyFill="1" applyAlignment="1">
      <alignment horizontal="center" vertical="center"/>
    </xf>
    <xf numFmtId="0" fontId="8" fillId="33" borderId="0" xfId="0" applyFont="1" applyFill="1" applyAlignment="1">
      <alignment horizontal="center" vertical="center"/>
    </xf>
    <xf numFmtId="0" fontId="10" fillId="33" borderId="0" xfId="0" applyFont="1" applyFill="1" applyAlignment="1">
      <alignment horizontal="center" vertical="center"/>
    </xf>
    <xf numFmtId="0" fontId="5"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11" fillId="33" borderId="0" xfId="0" applyFont="1" applyFill="1" applyAlignment="1">
      <alignment horizontal="center" vertical="center"/>
    </xf>
    <xf numFmtId="0" fontId="13" fillId="34" borderId="10" xfId="0" applyFont="1" applyFill="1" applyBorder="1" applyAlignment="1" applyProtection="1">
      <alignment horizontal="center" vertical="center"/>
      <protection/>
    </xf>
    <xf numFmtId="0" fontId="20" fillId="35" borderId="11" xfId="43" applyFont="1" applyFill="1" applyBorder="1" applyAlignment="1" applyProtection="1">
      <alignment horizontal="center" vertical="center"/>
      <protection/>
    </xf>
    <xf numFmtId="0" fontId="20" fillId="35" borderId="12" xfId="43" applyFont="1" applyFill="1" applyBorder="1" applyAlignment="1" applyProtection="1">
      <alignment horizontal="center" vertical="center"/>
      <protection/>
    </xf>
    <xf numFmtId="0" fontId="14" fillId="33" borderId="0" xfId="0" applyFont="1" applyFill="1" applyAlignment="1" applyProtection="1">
      <alignment horizontal="center" vertical="center"/>
      <protection/>
    </xf>
    <xf numFmtId="0" fontId="21" fillId="33" borderId="0" xfId="0" applyFont="1" applyFill="1" applyAlignment="1">
      <alignment horizontal="center" vertical="center"/>
    </xf>
    <xf numFmtId="0" fontId="20" fillId="35" borderId="10" xfId="43" applyFont="1" applyFill="1" applyBorder="1" applyAlignment="1" applyProtection="1">
      <alignment horizontal="center" vertical="center"/>
      <protection/>
    </xf>
    <xf numFmtId="0" fontId="20" fillId="35" borderId="13" xfId="43" applyFont="1" applyFill="1" applyBorder="1" applyAlignment="1" applyProtection="1">
      <alignment horizontal="center" vertical="center"/>
      <protection/>
    </xf>
    <xf numFmtId="0" fontId="20" fillId="35" borderId="14" xfId="43"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locked="0"/>
    </xf>
    <xf numFmtId="0" fontId="6" fillId="33" borderId="0" xfId="0" applyFont="1" applyFill="1" applyBorder="1" applyAlignment="1">
      <alignment horizontal="center" vertical="center"/>
    </xf>
    <xf numFmtId="164" fontId="22" fillId="36" borderId="15" xfId="0" applyNumberFormat="1" applyFont="1" applyFill="1" applyBorder="1" applyAlignment="1">
      <alignment horizontal="center" vertical="center"/>
    </xf>
    <xf numFmtId="0" fontId="65" fillId="33" borderId="0" xfId="0" applyFont="1" applyFill="1" applyAlignment="1">
      <alignment horizontal="center" vertical="center"/>
    </xf>
    <xf numFmtId="0" fontId="66" fillId="33" borderId="0" xfId="43" applyFont="1" applyFill="1" applyAlignment="1" applyProtection="1">
      <alignment horizontal="center" vertical="center"/>
      <protection/>
    </xf>
    <xf numFmtId="0" fontId="66" fillId="33" borderId="0" xfId="43" applyFont="1" applyFill="1" applyAlignment="1" applyProtection="1">
      <alignment horizontal="center" vertical="center"/>
      <protection locked="0"/>
    </xf>
    <xf numFmtId="0" fontId="20" fillId="35" borderId="16" xfId="43" applyFont="1" applyFill="1" applyBorder="1" applyAlignment="1" applyProtection="1">
      <alignment horizontal="center" vertical="center"/>
      <protection/>
    </xf>
    <xf numFmtId="0" fontId="13" fillId="9" borderId="10" xfId="0" applyFont="1" applyFill="1" applyBorder="1" applyAlignment="1" applyProtection="1">
      <alignment horizontal="center" vertical="center"/>
      <protection/>
    </xf>
    <xf numFmtId="0" fontId="13" fillId="9" borderId="11" xfId="0" applyFont="1" applyFill="1" applyBorder="1" applyAlignment="1" applyProtection="1">
      <alignment horizontal="center" vertical="center"/>
      <protection/>
    </xf>
    <xf numFmtId="0" fontId="67" fillId="33" borderId="0" xfId="0" applyFont="1" applyFill="1" applyAlignment="1">
      <alignment horizontal="center" vertical="center"/>
    </xf>
    <xf numFmtId="0" fontId="65" fillId="33" borderId="0" xfId="0" applyFont="1" applyFill="1" applyBorder="1" applyAlignment="1">
      <alignment horizontal="center" vertical="center"/>
    </xf>
    <xf numFmtId="0" fontId="5" fillId="10" borderId="0" xfId="0" applyFont="1" applyFill="1" applyBorder="1" applyAlignment="1">
      <alignment horizontal="center" vertical="center"/>
    </xf>
    <xf numFmtId="0" fontId="23" fillId="37" borderId="17" xfId="0" applyFont="1" applyFill="1" applyBorder="1" applyAlignment="1" applyProtection="1">
      <alignment horizontal="center" vertical="center" wrapText="1"/>
      <protection locked="0"/>
    </xf>
    <xf numFmtId="0" fontId="23" fillId="37" borderId="18" xfId="0" applyFont="1" applyFill="1" applyBorder="1" applyAlignment="1" applyProtection="1">
      <alignment horizontal="center" vertical="center" wrapText="1"/>
      <protection locked="0"/>
    </xf>
    <xf numFmtId="0" fontId="23" fillId="10" borderId="16" xfId="0" applyFont="1" applyFill="1" applyBorder="1" applyAlignment="1" applyProtection="1">
      <alignment horizontal="center" vertical="center" wrapText="1"/>
      <protection locked="0"/>
    </xf>
    <xf numFmtId="0" fontId="23" fillId="0" borderId="17" xfId="0" applyFont="1" applyFill="1" applyBorder="1" applyAlignment="1" applyProtection="1">
      <alignment horizontal="center" vertical="center" wrapText="1"/>
      <protection locked="0"/>
    </xf>
    <xf numFmtId="0" fontId="68" fillId="0" borderId="16" xfId="0" applyFont="1" applyFill="1" applyBorder="1" applyAlignment="1" applyProtection="1">
      <alignment horizontal="center" vertical="center" wrapText="1"/>
      <protection locked="0"/>
    </xf>
    <xf numFmtId="0" fontId="23" fillId="0" borderId="18" xfId="0" applyFont="1" applyFill="1" applyBorder="1" applyAlignment="1" applyProtection="1">
      <alignment horizontal="center" vertical="center" wrapText="1"/>
      <protection locked="0"/>
    </xf>
    <xf numFmtId="0" fontId="68" fillId="37" borderId="10" xfId="0" applyFont="1" applyFill="1" applyBorder="1" applyAlignment="1" applyProtection="1">
      <alignment horizontal="center" vertical="center" wrapText="1"/>
      <protection locked="0"/>
    </xf>
    <xf numFmtId="0" fontId="23" fillId="37" borderId="19" xfId="0" applyFont="1" applyFill="1" applyBorder="1" applyAlignment="1" applyProtection="1">
      <alignment horizontal="center" vertical="center" wrapText="1"/>
      <protection locked="0"/>
    </xf>
    <xf numFmtId="0" fontId="68" fillId="10" borderId="20" xfId="0" applyFont="1" applyFill="1" applyBorder="1" applyAlignment="1" applyProtection="1">
      <alignment horizontal="center" vertical="center" wrapText="1"/>
      <protection locked="0"/>
    </xf>
    <xf numFmtId="0" fontId="23" fillId="0" borderId="21" xfId="0" applyFont="1" applyFill="1" applyBorder="1" applyAlignment="1" applyProtection="1">
      <alignment horizontal="center" vertical="center" wrapText="1"/>
      <protection locked="0"/>
    </xf>
    <xf numFmtId="0" fontId="68" fillId="0" borderId="11" xfId="0" applyFont="1" applyFill="1" applyBorder="1" applyAlignment="1" applyProtection="1">
      <alignment horizontal="center" vertical="center" wrapText="1"/>
      <protection locked="0"/>
    </xf>
    <xf numFmtId="0" fontId="68" fillId="0" borderId="22" xfId="0" applyFont="1" applyFill="1" applyBorder="1" applyAlignment="1" applyProtection="1">
      <alignment horizontal="center" vertical="center" wrapText="1"/>
      <protection locked="0"/>
    </xf>
    <xf numFmtId="0" fontId="23" fillId="37" borderId="10" xfId="0" applyFont="1" applyFill="1" applyBorder="1" applyAlignment="1" applyProtection="1">
      <alignment horizontal="center" vertical="center" wrapText="1"/>
      <protection locked="0"/>
    </xf>
    <xf numFmtId="0" fontId="23" fillId="37" borderId="23" xfId="0" applyFont="1" applyFill="1" applyBorder="1" applyAlignment="1" applyProtection="1">
      <alignment horizontal="center" vertical="center" wrapText="1"/>
      <protection locked="0"/>
    </xf>
    <xf numFmtId="0" fontId="68" fillId="1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23" fillId="0" borderId="22" xfId="0" applyFont="1" applyFill="1" applyBorder="1" applyAlignment="1" applyProtection="1">
      <alignment horizontal="center" vertical="center" wrapText="1"/>
      <protection locked="0"/>
    </xf>
    <xf numFmtId="0" fontId="68" fillId="0" borderId="26" xfId="0" applyFont="1" applyFill="1" applyBorder="1" applyAlignment="1" applyProtection="1">
      <alignment horizontal="center" vertical="center" wrapText="1"/>
      <protection locked="0"/>
    </xf>
    <xf numFmtId="0" fontId="23" fillId="0" borderId="11" xfId="0" applyFont="1" applyFill="1" applyBorder="1" applyAlignment="1" applyProtection="1">
      <alignment horizontal="center" vertical="center" wrapText="1"/>
      <protection locked="0"/>
    </xf>
    <xf numFmtId="0" fontId="23" fillId="37" borderId="11" xfId="0" applyFont="1" applyFill="1" applyBorder="1" applyAlignment="1" applyProtection="1">
      <alignment horizontal="center" vertical="center" wrapText="1"/>
      <protection locked="0"/>
    </xf>
    <xf numFmtId="0" fontId="68" fillId="37" borderId="27" xfId="0" applyFont="1" applyFill="1" applyBorder="1" applyAlignment="1" applyProtection="1">
      <alignment horizontal="center" vertical="center" wrapText="1"/>
      <protection locked="0"/>
    </xf>
    <xf numFmtId="0" fontId="23" fillId="0" borderId="28" xfId="0" applyFont="1" applyFill="1" applyBorder="1" applyAlignment="1" applyProtection="1">
      <alignment horizontal="center" vertical="center" wrapText="1"/>
      <protection locked="0"/>
    </xf>
    <xf numFmtId="0" fontId="68" fillId="37" borderId="29" xfId="0" applyFont="1" applyFill="1" applyBorder="1" applyAlignment="1" applyProtection="1">
      <alignment horizontal="center" vertical="center" wrapText="1"/>
      <protection locked="0"/>
    </xf>
    <xf numFmtId="0" fontId="23" fillId="37" borderId="30"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68" fillId="0" borderId="31" xfId="0" applyFont="1" applyFill="1" applyBorder="1" applyAlignment="1" applyProtection="1">
      <alignment horizontal="center" vertical="center" wrapText="1"/>
      <protection locked="0"/>
    </xf>
    <xf numFmtId="0" fontId="23" fillId="10" borderId="10" xfId="0" applyFont="1" applyFill="1" applyBorder="1" applyAlignment="1" applyProtection="1">
      <alignment horizontal="center" vertical="center" wrapText="1"/>
      <protection locked="0"/>
    </xf>
    <xf numFmtId="0" fontId="23" fillId="10" borderId="19" xfId="0" applyFont="1" applyFill="1" applyBorder="1" applyAlignment="1" applyProtection="1">
      <alignment horizontal="center" vertical="center" wrapText="1"/>
      <protection locked="0"/>
    </xf>
    <xf numFmtId="0" fontId="68" fillId="37" borderId="17" xfId="0" applyFont="1" applyFill="1" applyBorder="1" applyAlignment="1" applyProtection="1">
      <alignment horizontal="center" vertical="center" wrapText="1"/>
      <protection locked="0"/>
    </xf>
    <xf numFmtId="0" fontId="23" fillId="37" borderId="29" xfId="0" applyFont="1" applyFill="1" applyBorder="1" applyAlignment="1" applyProtection="1">
      <alignment horizontal="center" vertical="center" wrapText="1"/>
      <protection locked="0"/>
    </xf>
    <xf numFmtId="0" fontId="68" fillId="37" borderId="18" xfId="0" applyFont="1" applyFill="1" applyBorder="1" applyAlignment="1" applyProtection="1">
      <alignment horizontal="center" vertical="center" wrapText="1"/>
      <protection locked="0"/>
    </xf>
    <xf numFmtId="0" fontId="68" fillId="0" borderId="32" xfId="0" applyFont="1" applyFill="1" applyBorder="1" applyAlignment="1" applyProtection="1">
      <alignment horizontal="center" vertical="center" wrapText="1"/>
      <protection locked="0"/>
    </xf>
    <xf numFmtId="0" fontId="68" fillId="10" borderId="33" xfId="0" applyFont="1" applyFill="1" applyBorder="1" applyAlignment="1" applyProtection="1">
      <alignment horizontal="center" vertical="center" wrapText="1"/>
      <protection locked="0"/>
    </xf>
    <xf numFmtId="0" fontId="23" fillId="10" borderId="33" xfId="0" applyFont="1" applyFill="1" applyBorder="1" applyAlignment="1" applyProtection="1">
      <alignment horizontal="center" vertical="center" wrapText="1"/>
      <protection locked="0"/>
    </xf>
    <xf numFmtId="0" fontId="68" fillId="10" borderId="30" xfId="0" applyFont="1" applyFill="1" applyBorder="1" applyAlignment="1" applyProtection="1">
      <alignment horizontal="center" vertical="center" wrapText="1"/>
      <protection locked="0"/>
    </xf>
    <xf numFmtId="0" fontId="23" fillId="37" borderId="34" xfId="0" applyFont="1" applyFill="1" applyBorder="1" applyAlignment="1" applyProtection="1">
      <alignment horizontal="center" vertical="center" wrapText="1"/>
      <protection locked="0"/>
    </xf>
    <xf numFmtId="0" fontId="68" fillId="0" borderId="35" xfId="0" applyFont="1" applyFill="1" applyBorder="1" applyAlignment="1" applyProtection="1">
      <alignment horizontal="center" vertical="center" wrapText="1"/>
      <protection locked="0"/>
    </xf>
    <xf numFmtId="0" fontId="23" fillId="0" borderId="36" xfId="0" applyFont="1" applyFill="1" applyBorder="1" applyAlignment="1" applyProtection="1">
      <alignment horizontal="center" vertical="center" wrapText="1"/>
      <protection locked="0"/>
    </xf>
    <xf numFmtId="0" fontId="23" fillId="0" borderId="20" xfId="0" applyFont="1" applyFill="1" applyBorder="1" applyAlignment="1" applyProtection="1">
      <alignment horizontal="center" vertical="center" wrapText="1"/>
      <protection locked="0"/>
    </xf>
    <xf numFmtId="0" fontId="23" fillId="0" borderId="37" xfId="0" applyFont="1" applyFill="1" applyBorder="1" applyAlignment="1" applyProtection="1">
      <alignment horizontal="center" vertical="center" wrapText="1"/>
      <protection locked="0"/>
    </xf>
    <xf numFmtId="0" fontId="23" fillId="37" borderId="16" xfId="0" applyFont="1" applyFill="1" applyBorder="1" applyAlignment="1" applyProtection="1">
      <alignment horizontal="center" vertical="center" wrapText="1"/>
      <protection locked="0"/>
    </xf>
    <xf numFmtId="0" fontId="23" fillId="0" borderId="10"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23" fillId="10" borderId="24" xfId="0" applyFont="1" applyFill="1" applyBorder="1" applyAlignment="1" applyProtection="1">
      <alignment horizontal="center" vertical="center" wrapText="1"/>
      <protection locked="0"/>
    </xf>
    <xf numFmtId="0" fontId="23" fillId="37" borderId="36" xfId="0" applyFont="1" applyFill="1" applyBorder="1" applyAlignment="1" applyProtection="1">
      <alignment horizontal="center" vertical="center" wrapText="1"/>
      <protection locked="0"/>
    </xf>
    <xf numFmtId="0" fontId="23" fillId="37" borderId="37" xfId="0" applyFont="1" applyFill="1" applyBorder="1" applyAlignment="1" applyProtection="1">
      <alignment horizontal="center" vertical="center" wrapText="1"/>
      <protection locked="0"/>
    </xf>
    <xf numFmtId="0" fontId="23" fillId="37" borderId="22" xfId="0" applyFont="1" applyFill="1" applyBorder="1" applyAlignment="1" applyProtection="1">
      <alignment horizontal="center" vertical="center" wrapText="1"/>
      <protection locked="0"/>
    </xf>
    <xf numFmtId="0" fontId="23" fillId="37" borderId="20" xfId="0" applyFont="1" applyFill="1" applyBorder="1" applyAlignment="1" applyProtection="1">
      <alignment horizontal="center" vertical="center" wrapText="1"/>
      <protection locked="0"/>
    </xf>
    <xf numFmtId="0" fontId="23" fillId="37" borderId="25" xfId="0" applyFont="1" applyFill="1" applyBorder="1" applyAlignment="1" applyProtection="1">
      <alignment horizontal="center" vertical="center" wrapText="1"/>
      <protection locked="0"/>
    </xf>
    <xf numFmtId="0" fontId="13" fillId="38" borderId="0" xfId="0" applyFont="1" applyFill="1" applyBorder="1" applyAlignment="1">
      <alignment horizontal="center" vertical="center"/>
    </xf>
    <xf numFmtId="0" fontId="24" fillId="38" borderId="38" xfId="43" applyFont="1" applyFill="1" applyBorder="1" applyAlignment="1" applyProtection="1">
      <alignment horizontal="center" vertical="center"/>
      <protection/>
    </xf>
    <xf numFmtId="0" fontId="24" fillId="38" borderId="34" xfId="43" applyFont="1" applyFill="1" applyBorder="1" applyAlignment="1" applyProtection="1">
      <alignment horizontal="center" vertical="center"/>
      <protection/>
    </xf>
    <xf numFmtId="0" fontId="24" fillId="38" borderId="39" xfId="43" applyFont="1" applyFill="1" applyBorder="1" applyAlignment="1" applyProtection="1">
      <alignment horizontal="center" vertical="center"/>
      <protection/>
    </xf>
    <xf numFmtId="0" fontId="24" fillId="38" borderId="0" xfId="43" applyFont="1" applyFill="1" applyBorder="1" applyAlignment="1" applyProtection="1">
      <alignment horizontal="center" vertical="center"/>
      <protection/>
    </xf>
    <xf numFmtId="0" fontId="24" fillId="38" borderId="0" xfId="0" applyFont="1" applyFill="1" applyAlignment="1">
      <alignment horizontal="center" vertical="center"/>
    </xf>
    <xf numFmtId="0" fontId="24" fillId="38" borderId="40" xfId="43" applyFont="1" applyFill="1" applyBorder="1" applyAlignment="1" applyProtection="1">
      <alignment horizontal="center" vertical="center"/>
      <protection/>
    </xf>
    <xf numFmtId="0" fontId="24" fillId="38" borderId="41" xfId="0" applyFont="1" applyFill="1" applyBorder="1" applyAlignment="1">
      <alignment horizontal="center" vertical="center"/>
    </xf>
    <xf numFmtId="0" fontId="24" fillId="38" borderId="41" xfId="43" applyFont="1" applyFill="1" applyBorder="1" applyAlignment="1" applyProtection="1">
      <alignment horizontal="center" vertical="center"/>
      <protection/>
    </xf>
    <xf numFmtId="0" fontId="69" fillId="37" borderId="0" xfId="0" applyFont="1" applyFill="1" applyAlignment="1">
      <alignment horizontal="center" vertical="center"/>
    </xf>
    <xf numFmtId="0" fontId="70" fillId="37" borderId="17" xfId="0" applyFont="1" applyFill="1" applyBorder="1" applyAlignment="1" applyProtection="1">
      <alignment horizontal="center" vertical="center" wrapText="1"/>
      <protection locked="0"/>
    </xf>
    <xf numFmtId="0" fontId="70" fillId="37" borderId="16" xfId="0" applyFont="1" applyFill="1" applyBorder="1" applyAlignment="1" applyProtection="1">
      <alignment horizontal="center" vertical="center" wrapText="1"/>
      <protection locked="0"/>
    </xf>
    <xf numFmtId="0" fontId="70" fillId="10" borderId="17" xfId="0" applyFont="1" applyFill="1" applyBorder="1" applyAlignment="1" applyProtection="1">
      <alignment horizontal="center" vertical="center" wrapText="1"/>
      <protection locked="0"/>
    </xf>
    <xf numFmtId="0" fontId="70" fillId="10" borderId="18" xfId="0" applyFont="1" applyFill="1" applyBorder="1" applyAlignment="1" applyProtection="1">
      <alignment horizontal="center" vertical="center" wrapText="1"/>
      <protection locked="0"/>
    </xf>
    <xf numFmtId="0" fontId="70" fillId="0" borderId="16" xfId="0" applyFont="1" applyFill="1" applyBorder="1" applyAlignment="1" applyProtection="1">
      <alignment horizontal="center" vertical="center" wrapText="1"/>
      <protection locked="0"/>
    </xf>
    <xf numFmtId="0" fontId="70" fillId="0" borderId="18" xfId="0" applyFont="1" applyFill="1" applyBorder="1" applyAlignment="1" applyProtection="1">
      <alignment horizontal="center" vertical="center" wrapText="1"/>
      <protection locked="0"/>
    </xf>
    <xf numFmtId="0" fontId="70" fillId="37" borderId="10" xfId="0" applyFont="1" applyFill="1" applyBorder="1" applyAlignment="1" applyProtection="1">
      <alignment horizontal="center" vertical="center" wrapText="1"/>
      <protection locked="0"/>
    </xf>
    <xf numFmtId="0" fontId="70" fillId="37" borderId="11" xfId="0" applyFont="1" applyFill="1" applyBorder="1" applyAlignment="1" applyProtection="1">
      <alignment horizontal="center" vertical="center" wrapText="1"/>
      <protection locked="0"/>
    </xf>
    <xf numFmtId="0" fontId="70" fillId="10" borderId="21" xfId="0" applyFont="1" applyFill="1" applyBorder="1" applyAlignment="1" applyProtection="1">
      <alignment horizontal="center" vertical="center" wrapText="1"/>
      <protection locked="0"/>
    </xf>
    <xf numFmtId="0" fontId="70" fillId="10" borderId="11" xfId="0" applyFont="1" applyFill="1" applyBorder="1" applyAlignment="1" applyProtection="1">
      <alignment horizontal="center" vertical="center" wrapText="1"/>
      <protection locked="0"/>
    </xf>
    <xf numFmtId="0" fontId="70" fillId="0" borderId="11" xfId="0" applyFont="1" applyFill="1" applyBorder="1" applyAlignment="1" applyProtection="1">
      <alignment horizontal="center" vertical="center" wrapText="1"/>
      <protection locked="0"/>
    </xf>
    <xf numFmtId="0" fontId="70" fillId="0" borderId="22" xfId="0" applyFont="1" applyFill="1" applyBorder="1" applyAlignment="1" applyProtection="1">
      <alignment horizontal="center" vertical="center" wrapText="1"/>
      <protection locked="0"/>
    </xf>
    <xf numFmtId="0" fontId="70" fillId="0" borderId="42" xfId="0" applyFont="1" applyFill="1" applyBorder="1" applyAlignment="1" applyProtection="1">
      <alignment horizontal="center" vertical="center" wrapText="1"/>
      <protection locked="0"/>
    </xf>
    <xf numFmtId="0" fontId="70" fillId="37" borderId="43" xfId="0" applyFont="1" applyFill="1" applyBorder="1" applyAlignment="1" applyProtection="1">
      <alignment horizontal="center" vertical="center" wrapText="1"/>
      <protection locked="0"/>
    </xf>
    <xf numFmtId="0" fontId="70" fillId="37" borderId="44" xfId="0" applyFont="1" applyFill="1" applyBorder="1" applyAlignment="1" applyProtection="1">
      <alignment horizontal="center" vertical="center" wrapText="1"/>
      <protection locked="0"/>
    </xf>
    <xf numFmtId="0" fontId="70" fillId="0" borderId="44" xfId="0" applyFont="1" applyFill="1" applyBorder="1" applyAlignment="1" applyProtection="1">
      <alignment horizontal="center" vertical="center" wrapText="1"/>
      <protection locked="0"/>
    </xf>
    <xf numFmtId="0" fontId="70" fillId="0" borderId="29" xfId="0" applyFont="1" applyFill="1" applyBorder="1" applyAlignment="1" applyProtection="1">
      <alignment horizontal="center" vertical="center" wrapText="1"/>
      <protection locked="0"/>
    </xf>
    <xf numFmtId="0" fontId="70" fillId="10" borderId="35" xfId="0" applyFont="1" applyFill="1" applyBorder="1" applyAlignment="1" applyProtection="1">
      <alignment horizontal="center" vertical="center" wrapText="1"/>
      <protection locked="0"/>
    </xf>
    <xf numFmtId="0" fontId="70" fillId="37" borderId="29" xfId="0" applyFont="1" applyFill="1" applyBorder="1" applyAlignment="1" applyProtection="1">
      <alignment horizontal="center" vertical="center" wrapText="1"/>
      <protection locked="0"/>
    </xf>
    <xf numFmtId="0" fontId="70" fillId="0" borderId="33" xfId="0" applyFont="1" applyFill="1" applyBorder="1" applyAlignment="1" applyProtection="1">
      <alignment horizontal="center" vertical="center" wrapText="1"/>
      <protection locked="0"/>
    </xf>
    <xf numFmtId="0" fontId="70" fillId="37" borderId="45" xfId="0" applyFont="1" applyFill="1" applyBorder="1" applyAlignment="1" applyProtection="1">
      <alignment horizontal="center" vertical="center" wrapText="1"/>
      <protection locked="0"/>
    </xf>
    <xf numFmtId="0" fontId="70" fillId="0" borderId="25" xfId="0" applyFont="1" applyFill="1" applyBorder="1" applyAlignment="1" applyProtection="1">
      <alignment horizontal="center" vertical="center" wrapText="1"/>
      <protection locked="0"/>
    </xf>
    <xf numFmtId="0" fontId="70" fillId="10" borderId="46" xfId="0" applyFont="1" applyFill="1" applyBorder="1" applyAlignment="1" applyProtection="1">
      <alignment horizontal="center" vertical="center" wrapText="1"/>
      <protection locked="0"/>
    </xf>
    <xf numFmtId="0" fontId="70" fillId="37" borderId="28" xfId="0" applyFont="1" applyFill="1" applyBorder="1" applyAlignment="1" applyProtection="1">
      <alignment horizontal="center" vertical="center" wrapText="1"/>
      <protection locked="0"/>
    </xf>
    <xf numFmtId="0" fontId="70" fillId="37" borderId="18" xfId="0" applyFont="1" applyFill="1" applyBorder="1" applyAlignment="1" applyProtection="1">
      <alignment horizontal="center" vertical="center" wrapText="1"/>
      <protection locked="0"/>
    </xf>
    <xf numFmtId="0" fontId="68" fillId="10" borderId="25" xfId="0" applyFont="1" applyFill="1" applyBorder="1" applyAlignment="1" applyProtection="1">
      <alignment horizontal="center" vertical="center" wrapText="1"/>
      <protection locked="0"/>
    </xf>
    <xf numFmtId="0" fontId="68" fillId="37" borderId="42" xfId="0" applyFont="1" applyFill="1" applyBorder="1" applyAlignment="1" applyProtection="1">
      <alignment horizontal="center" vertical="center" wrapText="1"/>
      <protection locked="0"/>
    </xf>
    <xf numFmtId="0" fontId="71" fillId="39" borderId="47" xfId="0" applyFont="1" applyFill="1" applyBorder="1" applyAlignment="1" applyProtection="1">
      <alignment horizontal="center" vertical="center" wrapText="1"/>
      <protection locked="0"/>
    </xf>
    <xf numFmtId="0" fontId="71" fillId="39" borderId="48" xfId="0" applyFont="1" applyFill="1" applyBorder="1" applyAlignment="1" applyProtection="1">
      <alignment horizontal="center" vertical="center" wrapText="1"/>
      <protection locked="0"/>
    </xf>
    <xf numFmtId="0" fontId="10" fillId="0" borderId="23" xfId="0" applyFont="1" applyFill="1" applyBorder="1" applyAlignment="1">
      <alignment horizontal="center" vertical="center"/>
    </xf>
    <xf numFmtId="0" fontId="0" fillId="0" borderId="39" xfId="0" applyBorder="1" applyAlignment="1">
      <alignment horizontal="center" vertical="center"/>
    </xf>
    <xf numFmtId="0" fontId="0" fillId="0" borderId="21" xfId="0" applyBorder="1" applyAlignment="1">
      <alignment horizontal="center" vertical="center"/>
    </xf>
    <xf numFmtId="0" fontId="0" fillId="0" borderId="49"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0" fillId="0" borderId="27" xfId="0" applyBorder="1" applyAlignment="1">
      <alignment horizontal="center" vertical="center"/>
    </xf>
    <xf numFmtId="0" fontId="0" fillId="0" borderId="51" xfId="0" applyBorder="1" applyAlignment="1">
      <alignment horizontal="center" vertical="center"/>
    </xf>
    <xf numFmtId="0" fontId="0" fillId="0" borderId="17" xfId="0" applyBorder="1" applyAlignment="1">
      <alignment horizontal="center" vertical="center"/>
    </xf>
    <xf numFmtId="0" fontId="9" fillId="40" borderId="14"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16" xfId="0"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dxfs count="5">
    <dxf>
      <font>
        <b/>
        <i val="0"/>
        <color rgb="FFFFFF00"/>
      </font>
      <fill>
        <patternFill>
          <bgColor rgb="FFC00000"/>
        </patternFill>
      </fill>
      <border>
        <left/>
        <right/>
        <top/>
        <bottom/>
      </border>
    </dxf>
    <dxf>
      <font>
        <b/>
        <i val="0"/>
        <color rgb="FFC00000"/>
      </font>
      <fill>
        <patternFill>
          <bgColor rgb="FFFFFF00"/>
        </patternFill>
      </fill>
    </dxf>
    <dxf>
      <font>
        <b/>
        <i val="0"/>
        <color indexed="13"/>
      </font>
      <fill>
        <patternFill>
          <bgColor indexed="17"/>
        </patternFill>
      </fill>
    </dxf>
    <dxf>
      <font>
        <b/>
        <i val="0"/>
        <color indexed="13"/>
      </font>
      <fill>
        <patternFill>
          <bgColor indexed="17"/>
        </patternFill>
      </fill>
    </dxf>
    <dxf>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olkskrant.nl/" TargetMode="External" /><Relationship Id="rId3" Type="http://schemas.openxmlformats.org/officeDocument/2006/relationships/hyperlink" Target="http://www.volkskrant.n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9525</xdr:rowOff>
    </xdr:from>
    <xdr:to>
      <xdr:col>17</xdr:col>
      <xdr:colOff>0</xdr:colOff>
      <xdr:row>19</xdr:row>
      <xdr:rowOff>0</xdr:rowOff>
    </xdr:to>
    <xdr:sp>
      <xdr:nvSpPr>
        <xdr:cNvPr id="1"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2"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0</xdr:colOff>
      <xdr:row>0</xdr:row>
      <xdr:rowOff>0</xdr:rowOff>
    </xdr:from>
    <xdr:to>
      <xdr:col>6</xdr:col>
      <xdr:colOff>361950</xdr:colOff>
      <xdr:row>0</xdr:row>
      <xdr:rowOff>152400</xdr:rowOff>
    </xdr:to>
    <xdr:pic>
      <xdr:nvPicPr>
        <xdr:cNvPr id="3" name="Picture 41" descr="de Volkskrant">
          <a:hlinkClick r:id="rId3"/>
        </xdr:cNvPr>
        <xdr:cNvPicPr preferRelativeResize="1">
          <a:picLocks noChangeAspect="1"/>
        </xdr:cNvPicPr>
      </xdr:nvPicPr>
      <xdr:blipFill>
        <a:blip r:embed="rId1"/>
        <a:stretch>
          <a:fillRect/>
        </a:stretch>
      </xdr:blipFill>
      <xdr:spPr>
        <a:xfrm>
          <a:off x="1428750" y="0"/>
          <a:ext cx="1238250" cy="152400"/>
        </a:xfrm>
        <a:prstGeom prst="rect">
          <a:avLst/>
        </a:prstGeom>
        <a:noFill/>
        <a:ln w="9525" cmpd="sng">
          <a:noFill/>
        </a:ln>
      </xdr:spPr>
    </xdr:pic>
    <xdr:clientData/>
  </xdr:twoCellAnchor>
  <xdr:twoCellAnchor>
    <xdr:from>
      <xdr:col>8</xdr:col>
      <xdr:colOff>0</xdr:colOff>
      <xdr:row>10</xdr:row>
      <xdr:rowOff>9525</xdr:rowOff>
    </xdr:from>
    <xdr:to>
      <xdr:col>17</xdr:col>
      <xdr:colOff>0</xdr:colOff>
      <xdr:row>19</xdr:row>
      <xdr:rowOff>0</xdr:rowOff>
    </xdr:to>
    <xdr:sp>
      <xdr:nvSpPr>
        <xdr:cNvPr id="4"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5"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6"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7"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8"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9"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Blad1"/>
  <dimension ref="A1:AW157"/>
  <sheetViews>
    <sheetView showGridLines="0" showRowColHeaders="0" showZeros="0" tabSelected="1" showOutlineSymbols="0" zoomScale="85" zoomScaleNormal="85" zoomScalePageLayoutView="0" workbookViewId="0" topLeftCell="A1">
      <selection activeCell="C5" sqref="C5"/>
    </sheetView>
  </sheetViews>
  <sheetFormatPr defaultColWidth="9.140625" defaultRowHeight="12.75"/>
  <cols>
    <col min="1" max="1" width="1.7109375" style="1" customWidth="1"/>
    <col min="2" max="18" width="6.57421875" style="1" customWidth="1"/>
    <col min="19" max="36" width="4.00390625" style="1" customWidth="1"/>
    <col min="37" max="16384" width="9.140625" style="1" customWidth="1"/>
  </cols>
  <sheetData>
    <row r="1" spans="1:44" ht="15.75" customHeight="1">
      <c r="A1" s="90"/>
      <c r="B1" s="118" t="s">
        <v>2</v>
      </c>
      <c r="C1" s="8"/>
      <c r="D1" s="129" t="s">
        <v>1</v>
      </c>
      <c r="E1" s="120"/>
      <c r="F1" s="121"/>
      <c r="G1" s="122"/>
      <c r="H1" s="27">
        <f>COUNTIF($C$5:$K$13,1)</f>
        <v>4</v>
      </c>
      <c r="I1" s="28">
        <f>COUNTIF($C$5:$K$13,2)</f>
        <v>2</v>
      </c>
      <c r="J1" s="28">
        <f>COUNTIF($C$5:$K$13,3)</f>
        <v>2</v>
      </c>
      <c r="K1" s="28">
        <f>COUNTIF($C$5:$K$13,4)</f>
        <v>2</v>
      </c>
      <c r="L1" s="28">
        <f>COUNTIF($C$5:$K$13,5)</f>
        <v>4</v>
      </c>
      <c r="M1" s="28">
        <f>COUNTIF($C$5:$K$13,6)</f>
        <v>3</v>
      </c>
      <c r="N1" s="28">
        <f>COUNTIF($C$5:$K$13,7)</f>
        <v>5</v>
      </c>
      <c r="O1" s="28">
        <f>COUNTIF($C$5:$K$13,8)</f>
        <v>4</v>
      </c>
      <c r="P1" s="28">
        <f>COUNTIF($C$5:$K$13,9)</f>
        <v>3</v>
      </c>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15.75" customHeight="1" thickBot="1">
      <c r="A2" s="8"/>
      <c r="B2" s="119"/>
      <c r="C2" s="8"/>
      <c r="D2" s="130"/>
      <c r="E2" s="123"/>
      <c r="F2" s="124"/>
      <c r="G2" s="125"/>
      <c r="H2" s="27">
        <f>COUNTIF($I$11:$Q$19,1)</f>
        <v>9</v>
      </c>
      <c r="I2" s="28">
        <f>COUNTIF($I$11:$Q$19,2)</f>
        <v>9</v>
      </c>
      <c r="J2" s="28">
        <f>COUNTIF($I$11:$Q$19,3)</f>
        <v>9</v>
      </c>
      <c r="K2" s="28">
        <f>COUNTIF($I$11:$Q$19,4)</f>
        <v>9</v>
      </c>
      <c r="L2" s="28">
        <f>COUNTIF($I$11:$Q$19,5)</f>
        <v>9</v>
      </c>
      <c r="M2" s="28">
        <f>COUNTIF($I$11:$Q$19,6)</f>
        <v>9</v>
      </c>
      <c r="N2" s="28">
        <f>COUNTIF($I$11:$Q$19,7)</f>
        <v>9</v>
      </c>
      <c r="O2" s="28">
        <f>COUNTIF($I$11:$Q$19,8)</f>
        <v>9</v>
      </c>
      <c r="P2" s="28">
        <f>COUNTIF($I$11:$Q$19,9)</f>
        <v>9</v>
      </c>
      <c r="Q2" s="2"/>
      <c r="R2" s="2"/>
      <c r="S2" s="2"/>
      <c r="T2" s="2"/>
      <c r="U2" s="2"/>
      <c r="V2" s="2"/>
      <c r="W2" s="2"/>
      <c r="X2" s="2"/>
      <c r="Y2" s="2"/>
      <c r="Z2" s="2"/>
      <c r="AA2" s="2"/>
      <c r="AB2" s="2"/>
      <c r="AC2" s="2"/>
      <c r="AD2" s="2"/>
      <c r="AE2" s="2"/>
      <c r="AF2" s="2"/>
      <c r="AG2" s="2"/>
      <c r="AH2" s="2"/>
      <c r="AI2" s="2"/>
      <c r="AJ2" s="2"/>
      <c r="AK2" s="2"/>
      <c r="AL2" s="2"/>
      <c r="AM2" s="2"/>
      <c r="AN2" s="2"/>
      <c r="AO2" s="2"/>
      <c r="AP2" s="2"/>
      <c r="AQ2" s="2"/>
      <c r="AR2" s="2"/>
    </row>
    <row r="3" spans="1:44" ht="15.75" customHeight="1">
      <c r="A3" s="8"/>
      <c r="B3" s="31"/>
      <c r="C3" s="8"/>
      <c r="D3" s="131"/>
      <c r="E3" s="126"/>
      <c r="F3" s="127"/>
      <c r="G3" s="128"/>
      <c r="H3" s="12">
        <v>1</v>
      </c>
      <c r="I3" s="12">
        <v>2</v>
      </c>
      <c r="J3" s="12">
        <v>3</v>
      </c>
      <c r="K3" s="12">
        <v>4</v>
      </c>
      <c r="L3" s="12">
        <v>5</v>
      </c>
      <c r="M3" s="12">
        <v>6</v>
      </c>
      <c r="N3" s="12">
        <v>7</v>
      </c>
      <c r="O3" s="12">
        <v>8</v>
      </c>
      <c r="P3" s="12">
        <v>9</v>
      </c>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32.25" customHeight="1" thickBot="1">
      <c r="A4" s="2"/>
      <c r="B4" s="81"/>
      <c r="C4" s="82">
        <f>SUM(C5:C13)</f>
        <v>11</v>
      </c>
      <c r="D4" s="83">
        <f aca="true" t="shared" si="0" ref="D4:K4">SUM(D5:D13)</f>
        <v>13</v>
      </c>
      <c r="E4" s="83">
        <f t="shared" si="0"/>
        <v>22</v>
      </c>
      <c r="F4" s="83">
        <f t="shared" si="0"/>
        <v>8</v>
      </c>
      <c r="G4" s="83">
        <f t="shared" si="0"/>
        <v>24</v>
      </c>
      <c r="H4" s="83">
        <f t="shared" si="0"/>
        <v>4</v>
      </c>
      <c r="I4" s="83">
        <f t="shared" si="0"/>
        <v>24</v>
      </c>
      <c r="J4" s="83">
        <f t="shared" si="0"/>
        <v>20</v>
      </c>
      <c r="K4" s="83">
        <f t="shared" si="0"/>
        <v>28</v>
      </c>
      <c r="L4" s="84"/>
      <c r="M4" s="5"/>
      <c r="N4" s="3"/>
      <c r="O4" s="3"/>
      <c r="P4" s="3"/>
      <c r="Q4" s="3"/>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32.25" customHeight="1" thickTop="1">
      <c r="A5" s="2"/>
      <c r="B5" s="89">
        <f>SUM(C5:K5)</f>
        <v>14</v>
      </c>
      <c r="C5" s="91"/>
      <c r="D5" s="92"/>
      <c r="E5" s="33">
        <v>7</v>
      </c>
      <c r="F5" s="93"/>
      <c r="G5" s="34">
        <v>6</v>
      </c>
      <c r="H5" s="94"/>
      <c r="I5" s="35">
        <v>1</v>
      </c>
      <c r="J5" s="36"/>
      <c r="K5" s="96"/>
      <c r="L5" s="85">
        <f>SUM(C5:K5)</f>
        <v>14</v>
      </c>
      <c r="M5" s="3"/>
      <c r="N5" s="9"/>
      <c r="O5" s="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32.25" customHeight="1" thickBot="1">
      <c r="A6" s="2"/>
      <c r="B6" s="89">
        <f aca="true" t="shared" si="1" ref="B6:B13">SUM(C6:K6)</f>
        <v>12</v>
      </c>
      <c r="C6" s="97"/>
      <c r="D6" s="98"/>
      <c r="E6" s="39">
        <v>5</v>
      </c>
      <c r="F6" s="99"/>
      <c r="G6" s="100"/>
      <c r="H6" s="40"/>
      <c r="I6" s="41">
        <v>7</v>
      </c>
      <c r="J6" s="42"/>
      <c r="K6" s="102"/>
      <c r="L6" s="85">
        <f>SUM(C6:K6)</f>
        <v>12</v>
      </c>
      <c r="M6" s="9"/>
      <c r="N6" s="9"/>
      <c r="O6" s="20"/>
      <c r="P6" s="2"/>
      <c r="Q6" s="29"/>
      <c r="R6" s="2"/>
      <c r="S6" s="23"/>
      <c r="T6" s="2"/>
      <c r="U6" s="2"/>
      <c r="V6" s="2"/>
      <c r="W6" s="2"/>
      <c r="X6" s="2"/>
      <c r="Y6" s="2"/>
      <c r="Z6" s="2"/>
      <c r="AA6" s="2"/>
      <c r="AB6" s="2"/>
      <c r="AC6" s="2"/>
      <c r="AD6" s="2"/>
      <c r="AE6" s="2"/>
      <c r="AF6" s="2"/>
      <c r="AG6" s="2"/>
      <c r="AH6" s="2"/>
      <c r="AI6" s="2"/>
      <c r="AJ6" s="2"/>
      <c r="AK6" s="2"/>
      <c r="AL6" s="2"/>
      <c r="AM6" s="2"/>
      <c r="AN6" s="2"/>
      <c r="AO6" s="2"/>
      <c r="AP6" s="2"/>
      <c r="AQ6" s="2"/>
      <c r="AR6" s="2"/>
    </row>
    <row r="7" spans="1:44" ht="32.25" customHeight="1" thickBot="1" thickTop="1">
      <c r="A7" s="2"/>
      <c r="B7" s="89">
        <f t="shared" si="1"/>
        <v>21</v>
      </c>
      <c r="C7" s="44">
        <v>1</v>
      </c>
      <c r="D7" s="45">
        <v>6</v>
      </c>
      <c r="E7" s="103"/>
      <c r="F7" s="96"/>
      <c r="G7" s="46"/>
      <c r="H7" s="117"/>
      <c r="I7" s="104"/>
      <c r="J7" s="47">
        <v>5</v>
      </c>
      <c r="K7" s="48">
        <v>9</v>
      </c>
      <c r="L7" s="85">
        <f>SUM(C7:K7)</f>
        <v>21</v>
      </c>
      <c r="M7" s="3"/>
      <c r="N7" s="9"/>
      <c r="O7" s="30"/>
      <c r="P7" s="2"/>
      <c r="Q7" s="2"/>
      <c r="R7" s="2"/>
      <c r="S7" s="2"/>
      <c r="T7" s="2"/>
      <c r="U7" s="2"/>
      <c r="V7" s="2"/>
      <c r="W7" s="7"/>
      <c r="X7" s="2"/>
      <c r="Y7" s="2"/>
      <c r="Z7" s="2"/>
      <c r="AA7" s="2"/>
      <c r="AB7" s="2"/>
      <c r="AC7" s="2"/>
      <c r="AD7" s="2"/>
      <c r="AE7" s="2"/>
      <c r="AF7" s="2"/>
      <c r="AG7" s="2"/>
      <c r="AH7" s="2"/>
      <c r="AI7" s="2"/>
      <c r="AJ7" s="2"/>
      <c r="AK7" s="2"/>
      <c r="AL7" s="2"/>
      <c r="AM7" s="2"/>
      <c r="AN7" s="2"/>
      <c r="AO7" s="2"/>
      <c r="AP7" s="2"/>
      <c r="AQ7" s="2"/>
      <c r="AR7" s="2"/>
    </row>
    <row r="8" spans="1:44" ht="32.25" customHeight="1" thickBot="1" thickTop="1">
      <c r="A8" s="10"/>
      <c r="B8" s="89">
        <f t="shared" si="1"/>
        <v>8</v>
      </c>
      <c r="C8" s="105"/>
      <c r="D8" s="49"/>
      <c r="E8" s="101"/>
      <c r="F8" s="102"/>
      <c r="G8" s="75">
        <v>8</v>
      </c>
      <c r="H8" s="97"/>
      <c r="I8" s="98"/>
      <c r="J8" s="52"/>
      <c r="K8" s="106"/>
      <c r="L8" s="85">
        <f>SUM(C8:K8)</f>
        <v>8</v>
      </c>
      <c r="M8" s="4"/>
      <c r="N8" s="3"/>
      <c r="O8" s="21"/>
      <c r="P8" s="9"/>
      <c r="Q8" s="9"/>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32.25" customHeight="1" thickBot="1" thickTop="1">
      <c r="A9" s="10"/>
      <c r="B9" s="89">
        <f t="shared" si="1"/>
        <v>24</v>
      </c>
      <c r="C9" s="53">
        <v>7</v>
      </c>
      <c r="D9" s="107"/>
      <c r="E9" s="107"/>
      <c r="F9" s="70">
        <v>8</v>
      </c>
      <c r="G9" s="108"/>
      <c r="H9" s="76">
        <v>4</v>
      </c>
      <c r="I9" s="109"/>
      <c r="J9" s="54"/>
      <c r="K9" s="55">
        <v>5</v>
      </c>
      <c r="L9" s="85">
        <f>SUM(C9:K9)</f>
        <v>24</v>
      </c>
      <c r="M9" s="3"/>
      <c r="N9" s="3"/>
      <c r="O9" s="9"/>
      <c r="P9" s="9"/>
      <c r="Q9" s="9"/>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32.25" customHeight="1" thickBot="1" thickTop="1">
      <c r="A10" s="2"/>
      <c r="B10" s="89">
        <f t="shared" si="1"/>
        <v>1</v>
      </c>
      <c r="C10" s="93"/>
      <c r="D10" s="94"/>
      <c r="E10" s="60"/>
      <c r="F10" s="62"/>
      <c r="G10" s="35">
        <v>1</v>
      </c>
      <c r="H10" s="95"/>
      <c r="I10" s="110"/>
      <c r="J10" s="110"/>
      <c r="K10" s="57"/>
      <c r="L10" s="82">
        <f aca="true" t="shared" si="2" ref="L10:Q10">SUM(L11:L19)</f>
        <v>45</v>
      </c>
      <c r="M10" s="82">
        <f t="shared" si="2"/>
        <v>45</v>
      </c>
      <c r="N10" s="82">
        <f t="shared" si="2"/>
        <v>45</v>
      </c>
      <c r="O10" s="82">
        <f t="shared" si="2"/>
        <v>45</v>
      </c>
      <c r="P10" s="82">
        <f t="shared" si="2"/>
        <v>45</v>
      </c>
      <c r="Q10" s="82">
        <f t="shared" si="2"/>
        <v>45</v>
      </c>
      <c r="R10" s="85">
        <f>SUM(diag1)</f>
        <v>45</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32.25" customHeight="1" thickBot="1" thickTop="1">
      <c r="A11" s="2"/>
      <c r="B11" s="89">
        <f t="shared" si="1"/>
        <v>26</v>
      </c>
      <c r="C11" s="58">
        <v>3</v>
      </c>
      <c r="D11" s="59">
        <v>7</v>
      </c>
      <c r="E11" s="38"/>
      <c r="F11" s="111"/>
      <c r="G11" s="112"/>
      <c r="H11" s="43"/>
      <c r="I11" s="32">
        <v>2</v>
      </c>
      <c r="J11" s="72">
        <v>8</v>
      </c>
      <c r="K11" s="77">
        <v>6</v>
      </c>
      <c r="L11" s="35">
        <v>9</v>
      </c>
      <c r="M11" s="56">
        <v>5</v>
      </c>
      <c r="N11" s="37">
        <v>3</v>
      </c>
      <c r="O11" s="32">
        <v>4</v>
      </c>
      <c r="P11" s="72">
        <v>7</v>
      </c>
      <c r="Q11" s="33">
        <v>1</v>
      </c>
      <c r="R11" s="85">
        <f>SUM(I11:Q11)</f>
        <v>45</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32.25" customHeight="1" thickBot="1" thickTop="1">
      <c r="A12" s="2"/>
      <c r="B12" s="89">
        <f t="shared" si="1"/>
        <v>21</v>
      </c>
      <c r="C12" s="113"/>
      <c r="D12" s="114"/>
      <c r="E12" s="61">
        <v>8</v>
      </c>
      <c r="F12" s="54"/>
      <c r="G12" s="115"/>
      <c r="H12" s="63"/>
      <c r="I12" s="44">
        <v>9</v>
      </c>
      <c r="J12" s="51">
        <v>3</v>
      </c>
      <c r="K12" s="78">
        <v>1</v>
      </c>
      <c r="L12" s="73">
        <v>4</v>
      </c>
      <c r="M12" s="50">
        <v>7</v>
      </c>
      <c r="N12" s="48">
        <v>2</v>
      </c>
      <c r="O12" s="44">
        <v>6</v>
      </c>
      <c r="P12" s="51">
        <v>5</v>
      </c>
      <c r="Q12" s="78">
        <v>8</v>
      </c>
      <c r="R12" s="85">
        <f aca="true" t="shared" si="3" ref="R12:R19">SUM(I12:Q12)</f>
        <v>45</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32.25" customHeight="1" thickBot="1" thickTop="1">
      <c r="A13" s="2"/>
      <c r="B13" s="89">
        <f t="shared" si="1"/>
        <v>27</v>
      </c>
      <c r="C13" s="116"/>
      <c r="D13" s="64"/>
      <c r="E13" s="65">
        <v>2</v>
      </c>
      <c r="F13" s="66"/>
      <c r="G13" s="67">
        <v>9</v>
      </c>
      <c r="H13" s="68"/>
      <c r="I13" s="76">
        <v>5</v>
      </c>
      <c r="J13" s="61">
        <v>4</v>
      </c>
      <c r="K13" s="79">
        <v>7</v>
      </c>
      <c r="L13" s="69">
        <v>8</v>
      </c>
      <c r="M13" s="74">
        <v>6</v>
      </c>
      <c r="N13" s="70">
        <v>1</v>
      </c>
      <c r="O13" s="76">
        <v>9</v>
      </c>
      <c r="P13" s="61">
        <v>2</v>
      </c>
      <c r="Q13" s="79">
        <v>3</v>
      </c>
      <c r="R13" s="85">
        <f t="shared" si="3"/>
        <v>45</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32.25" customHeight="1" thickTop="1">
      <c r="A14" s="2"/>
      <c r="B14" s="81"/>
      <c r="C14" s="81"/>
      <c r="D14" s="81"/>
      <c r="E14" s="81"/>
      <c r="F14" s="81"/>
      <c r="G14" s="81"/>
      <c r="H14" s="88" t="s">
        <v>0</v>
      </c>
      <c r="I14" s="35">
        <v>4</v>
      </c>
      <c r="J14" s="56">
        <v>5</v>
      </c>
      <c r="K14" s="71">
        <v>8</v>
      </c>
      <c r="L14" s="32">
        <v>1</v>
      </c>
      <c r="M14" s="72">
        <v>2</v>
      </c>
      <c r="N14" s="77">
        <v>7</v>
      </c>
      <c r="O14" s="35">
        <v>3</v>
      </c>
      <c r="P14" s="56">
        <v>9</v>
      </c>
      <c r="Q14" s="71">
        <v>6</v>
      </c>
      <c r="R14" s="85">
        <f t="shared" si="3"/>
        <v>45</v>
      </c>
      <c r="S14" s="2"/>
      <c r="T14" s="2"/>
      <c r="U14" s="2"/>
      <c r="V14" s="15"/>
      <c r="W14" s="2"/>
      <c r="X14" s="2"/>
      <c r="Y14" s="2"/>
      <c r="Z14" s="2"/>
      <c r="AA14" s="2"/>
      <c r="AB14" s="2"/>
      <c r="AC14" s="2"/>
      <c r="AD14" s="2"/>
      <c r="AE14" s="2"/>
      <c r="AF14" s="2"/>
      <c r="AG14" s="2"/>
      <c r="AH14" s="2"/>
      <c r="AI14" s="2"/>
      <c r="AJ14" s="2"/>
      <c r="AK14" s="2"/>
      <c r="AL14" s="2"/>
      <c r="AM14" s="2"/>
      <c r="AN14" s="2"/>
      <c r="AO14" s="2"/>
      <c r="AP14" s="2"/>
      <c r="AQ14" s="2"/>
      <c r="AR14" s="2"/>
    </row>
    <row r="15" spans="1:44" ht="32.25" customHeight="1">
      <c r="A15" s="3"/>
      <c r="B15" s="26">
        <f>SUM(een)</f>
        <v>19</v>
      </c>
      <c r="C15" s="26">
        <f>SUM(twee)</f>
        <v>14</v>
      </c>
      <c r="D15" s="26">
        <f>SUM(drie)</f>
        <v>22</v>
      </c>
      <c r="E15" s="2"/>
      <c r="F15" s="2"/>
      <c r="G15" s="3"/>
      <c r="H15" s="88" t="s">
        <v>0</v>
      </c>
      <c r="I15" s="73">
        <v>1</v>
      </c>
      <c r="J15" s="50">
        <v>9</v>
      </c>
      <c r="K15" s="48">
        <v>3</v>
      </c>
      <c r="L15" s="44">
        <v>6</v>
      </c>
      <c r="M15" s="51">
        <v>8</v>
      </c>
      <c r="N15" s="78">
        <v>5</v>
      </c>
      <c r="O15" s="73">
        <v>7</v>
      </c>
      <c r="P15" s="50">
        <v>4</v>
      </c>
      <c r="Q15" s="48">
        <v>2</v>
      </c>
      <c r="R15" s="85">
        <f t="shared" si="3"/>
        <v>45</v>
      </c>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32.25" customHeight="1" thickBot="1">
      <c r="A16" s="2"/>
      <c r="B16" s="13">
        <f>SUM(vier)</f>
        <v>15</v>
      </c>
      <c r="C16" s="13">
        <f>SUM(vijf)</f>
        <v>9</v>
      </c>
      <c r="D16" s="13">
        <f>SUM(zes)</f>
        <v>12</v>
      </c>
      <c r="E16" s="3"/>
      <c r="F16" s="2"/>
      <c r="G16" s="14">
        <f>SUM(diag1)</f>
        <v>45</v>
      </c>
      <c r="H16" s="88" t="s">
        <v>0</v>
      </c>
      <c r="I16" s="47">
        <v>7</v>
      </c>
      <c r="J16" s="74">
        <v>6</v>
      </c>
      <c r="K16" s="70">
        <v>2</v>
      </c>
      <c r="L16" s="76">
        <v>3</v>
      </c>
      <c r="M16" s="61">
        <v>4</v>
      </c>
      <c r="N16" s="79">
        <v>9</v>
      </c>
      <c r="O16" s="69">
        <v>8</v>
      </c>
      <c r="P16" s="74">
        <v>1</v>
      </c>
      <c r="Q16" s="70">
        <v>5</v>
      </c>
      <c r="R16" s="85">
        <f t="shared" si="3"/>
        <v>45</v>
      </c>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32.25" customHeight="1" thickBot="1" thickTop="1">
      <c r="A17" s="2"/>
      <c r="B17" s="13">
        <f>SUM(zeven)</f>
        <v>17</v>
      </c>
      <c r="C17" s="19">
        <f>SUM(acht)</f>
        <v>1</v>
      </c>
      <c r="D17" s="13">
        <f>SUM(negen)</f>
        <v>45</v>
      </c>
      <c r="E17" s="13">
        <f>SUM(BB)</f>
        <v>45</v>
      </c>
      <c r="F17" s="13">
        <f>SUM(CC)</f>
        <v>45</v>
      </c>
      <c r="G17" s="6"/>
      <c r="H17" s="88" t="s">
        <v>0</v>
      </c>
      <c r="I17" s="32">
        <v>3</v>
      </c>
      <c r="J17" s="72">
        <v>7</v>
      </c>
      <c r="K17" s="77">
        <v>4</v>
      </c>
      <c r="L17" s="35">
        <v>2</v>
      </c>
      <c r="M17" s="56">
        <v>1</v>
      </c>
      <c r="N17" s="71">
        <v>6</v>
      </c>
      <c r="O17" s="32">
        <v>5</v>
      </c>
      <c r="P17" s="72">
        <v>8</v>
      </c>
      <c r="Q17" s="77">
        <v>9</v>
      </c>
      <c r="R17" s="85">
        <f t="shared" si="3"/>
        <v>45</v>
      </c>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32.25" customHeight="1" thickBot="1">
      <c r="A18" s="2"/>
      <c r="B18" s="16">
        <f>COUNT(C5:K13)</f>
        <v>29</v>
      </c>
      <c r="C18" s="22">
        <f>B18/81*100</f>
        <v>35.80246913580247</v>
      </c>
      <c r="D18" s="17">
        <f>SUM(DD)</f>
        <v>45</v>
      </c>
      <c r="E18" s="13">
        <f>SUM(EE)</f>
        <v>45</v>
      </c>
      <c r="F18" s="13">
        <f>SUM(FF)</f>
        <v>45</v>
      </c>
      <c r="G18" s="6"/>
      <c r="H18" s="88" t="s">
        <v>0</v>
      </c>
      <c r="I18" s="44">
        <v>8</v>
      </c>
      <c r="J18" s="51">
        <v>2</v>
      </c>
      <c r="K18" s="78">
        <v>9</v>
      </c>
      <c r="L18" s="73">
        <v>5</v>
      </c>
      <c r="M18" s="50">
        <v>3</v>
      </c>
      <c r="N18" s="48">
        <v>4</v>
      </c>
      <c r="O18" s="44">
        <v>1</v>
      </c>
      <c r="P18" s="51">
        <v>6</v>
      </c>
      <c r="Q18" s="78">
        <v>7</v>
      </c>
      <c r="R18" s="85">
        <f t="shared" si="3"/>
        <v>45</v>
      </c>
      <c r="S18" s="2"/>
      <c r="T18" s="2"/>
      <c r="U18" s="10"/>
      <c r="V18" s="2"/>
      <c r="W18" s="2"/>
      <c r="X18" s="2"/>
      <c r="Y18" s="2"/>
      <c r="Z18" s="2"/>
      <c r="AA18" s="2"/>
      <c r="AB18" s="2"/>
      <c r="AC18" s="2"/>
      <c r="AD18" s="2"/>
      <c r="AE18" s="2"/>
      <c r="AF18" s="2"/>
      <c r="AG18" s="2"/>
      <c r="AH18" s="2"/>
      <c r="AI18" s="2"/>
      <c r="AJ18" s="2"/>
      <c r="AK18" s="2"/>
      <c r="AL18" s="2"/>
      <c r="AM18" s="2"/>
      <c r="AN18" s="2"/>
      <c r="AO18" s="2"/>
      <c r="AP18" s="2"/>
      <c r="AQ18" s="2"/>
      <c r="AR18" s="2"/>
    </row>
    <row r="19" spans="1:44" ht="32.25" customHeight="1" thickBot="1">
      <c r="A19" s="2"/>
      <c r="B19" s="2"/>
      <c r="C19" s="11"/>
      <c r="D19" s="13">
        <f>SUM(GG)</f>
        <v>45</v>
      </c>
      <c r="E19" s="13">
        <f>SUM(HH)</f>
        <v>45</v>
      </c>
      <c r="F19" s="19">
        <f>SUM(II)</f>
        <v>45</v>
      </c>
      <c r="G19" s="6"/>
      <c r="H19" s="88" t="s">
        <v>0</v>
      </c>
      <c r="I19" s="80">
        <v>6</v>
      </c>
      <c r="J19" s="61">
        <v>1</v>
      </c>
      <c r="K19" s="79">
        <v>5</v>
      </c>
      <c r="L19" s="69">
        <v>7</v>
      </c>
      <c r="M19" s="74">
        <v>9</v>
      </c>
      <c r="N19" s="70">
        <v>8</v>
      </c>
      <c r="O19" s="76">
        <v>2</v>
      </c>
      <c r="P19" s="61">
        <v>3</v>
      </c>
      <c r="Q19" s="79">
        <v>4</v>
      </c>
      <c r="R19" s="85">
        <f t="shared" si="3"/>
        <v>45</v>
      </c>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32.25" customHeight="1" thickBot="1" thickTop="1">
      <c r="A20" s="2"/>
      <c r="B20" s="25"/>
      <c r="C20" s="24"/>
      <c r="D20" s="2"/>
      <c r="E20" s="16">
        <f>COUNT(I11:Q19)</f>
        <v>81</v>
      </c>
      <c r="F20" s="22">
        <f>E20/81*100</f>
        <v>100</v>
      </c>
      <c r="G20" s="18">
        <f>SUM(diag2)</f>
        <v>45</v>
      </c>
      <c r="H20" s="86">
        <f>SUM(diag1)</f>
        <v>45</v>
      </c>
      <c r="I20" s="87">
        <f>SUM(I11:I19)</f>
        <v>45</v>
      </c>
      <c r="J20" s="85">
        <f>SUM(J11:J19)</f>
        <v>45</v>
      </c>
      <c r="K20" s="85">
        <f>SUM(K11:K19)</f>
        <v>45</v>
      </c>
      <c r="L20" s="85">
        <f aca="true" t="shared" si="4" ref="L20:Q20">SUM(L11:L19)</f>
        <v>45</v>
      </c>
      <c r="M20" s="85">
        <f t="shared" si="4"/>
        <v>45</v>
      </c>
      <c r="N20" s="85">
        <f t="shared" si="4"/>
        <v>45</v>
      </c>
      <c r="O20" s="85">
        <f t="shared" si="4"/>
        <v>45</v>
      </c>
      <c r="P20" s="85">
        <f t="shared" si="4"/>
        <v>45</v>
      </c>
      <c r="Q20" s="85">
        <f t="shared" si="4"/>
        <v>45</v>
      </c>
      <c r="R20" s="85">
        <f>SUM(diag2)</f>
        <v>45</v>
      </c>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32.25" customHeight="1">
      <c r="A21" s="2"/>
      <c r="B21" s="2"/>
      <c r="C21" s="2"/>
      <c r="D21" s="2"/>
      <c r="E21" s="2"/>
      <c r="F21" s="2"/>
      <c r="G21" s="2"/>
      <c r="H21" s="2"/>
      <c r="I21" s="3"/>
      <c r="J21" s="3"/>
      <c r="K21" s="3"/>
      <c r="L21" s="3"/>
      <c r="M21" s="3"/>
      <c r="N21" s="3"/>
      <c r="O21" s="3"/>
      <c r="P21" s="3"/>
      <c r="Q21" s="3"/>
      <c r="R21" s="3"/>
      <c r="S21" s="3"/>
      <c r="T21" s="3"/>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23.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5" customHeight="1">
      <c r="A24" s="2"/>
      <c r="B24" s="2"/>
      <c r="C24" s="2"/>
      <c r="D24" s="2"/>
      <c r="E24" s="2"/>
      <c r="F24" s="2"/>
      <c r="G24" s="2"/>
      <c r="H24" s="2"/>
      <c r="I24" s="2"/>
      <c r="J24" s="2"/>
      <c r="K24" s="2"/>
      <c r="L24" s="2" t="s">
        <v>0</v>
      </c>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23.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23.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23.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23.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23.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23.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23.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1" ht="23.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1" ht="23.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9" ht="23.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23.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23.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23.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23.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23.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23.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23.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23.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23.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23.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23.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23.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23.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23.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23.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23.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23.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23.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23.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23.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23.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23.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23.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23.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23.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23.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23.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23.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23.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23.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23.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23.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23.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23.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23.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23.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23.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23.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23.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23.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23.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23.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23.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23.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23.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23.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23.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23.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23.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23.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23.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23.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23.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23.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23.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23.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23.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23.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23.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23.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ht="23.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ht="23.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ht="23.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ht="23.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ht="23.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ht="23.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ht="23.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ht="23.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ht="23.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ht="23.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ht="23.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ht="23.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ht="23.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ht="23.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ht="23.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ht="23.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ht="23.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ht="23.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ht="23.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23.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23.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23.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23.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ht="23.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ht="23.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ht="23.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ht="23.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ht="23.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ht="23.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ht="23.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ht="23.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ht="23.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ht="23.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ht="23.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ht="23.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ht="23.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ht="23.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ht="23.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ht="23.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ht="23.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ht="23.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ht="23.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ht="23.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ht="23.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ht="23.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ht="23.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ht="23.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ht="23.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ht="23.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ht="23.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ht="23.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ht="23.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ht="23.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ht="23.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ht="23.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ht="23.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ht="23.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ht="23.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ht="23.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ht="23.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ht="23.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ht="23.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ht="23.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sheetData>
  <sheetProtection formatCells="0"/>
  <mergeCells count="3">
    <mergeCell ref="B1:B2"/>
    <mergeCell ref="E1:G3"/>
    <mergeCell ref="D1:D3"/>
  </mergeCells>
  <conditionalFormatting sqref="B5:B13 C4:L4 L5:L10 M10:Q10 R10:R20 I20:Q20">
    <cfRule type="cellIs" priority="16" dxfId="2" operator="equal" stopIfTrue="1">
      <formula>45</formula>
    </cfRule>
  </conditionalFormatting>
  <conditionalFormatting sqref="H1:P2">
    <cfRule type="cellIs" priority="17" dxfId="2" operator="equal" stopIfTrue="1">
      <formula>9</formula>
    </cfRule>
  </conditionalFormatting>
  <conditionalFormatting sqref="D18:D19 E17:F19 B15:D17 G16 G20">
    <cfRule type="cellIs" priority="18" dxfId="2" operator="equal" stopIfTrue="1">
      <formula>45</formula>
    </cfRule>
  </conditionalFormatting>
  <conditionalFormatting sqref="H3:P3">
    <cfRule type="cellIs" priority="14" dxfId="1" operator="equal" stopIfTrue="1">
      <formula>$B$1</formula>
    </cfRule>
  </conditionalFormatting>
  <conditionalFormatting sqref="C5:K13 I14:K19 L11:Q19">
    <cfRule type="cellIs" priority="1" dxfId="0" operator="equal" stopIfTrue="1">
      <formula>$B$1</formula>
    </cfRule>
  </conditionalFormatting>
  <hyperlinks>
    <hyperlink ref="B15" location="een" display="een"/>
    <hyperlink ref="C15" location="twee" display="twee"/>
    <hyperlink ref="D15" location="drie" display="drie"/>
    <hyperlink ref="C16" location="vijf" display="vijf"/>
    <hyperlink ref="F17" location="CC" display="C"/>
    <hyperlink ref="D18" location="DD" display="D"/>
    <hyperlink ref="E18" location="EE" display="E"/>
    <hyperlink ref="F18" location="FF" display="F"/>
    <hyperlink ref="D19" location="GG" display="G"/>
    <hyperlink ref="E19" location="HH" display="H"/>
    <hyperlink ref="F19" location="II" display="I"/>
    <hyperlink ref="G16" location="diag1" display="D1"/>
    <hyperlink ref="G20" location="diag2" display="D2"/>
    <hyperlink ref="B16" location="vier" display="vier"/>
    <hyperlink ref="D16" location="zes" display="zes"/>
    <hyperlink ref="C17" location="acht" display="acht"/>
    <hyperlink ref="D17" location="negen" display="negen"/>
    <hyperlink ref="B17" location="zeven" display="zeven"/>
    <hyperlink ref="E17" location="BB" display="BB"/>
  </hyperlinks>
  <printOptions/>
  <pageMargins left="0.75" right="0.75" top="1" bottom="1" header="0.5" footer="0.5"/>
  <pageSetup horizontalDpi="200" verticalDpi="200" orientation="portrait" paperSize="9" r:id="rId4"/>
  <ignoredErrors>
    <ignoredError sqref="B12:B13" formulaRange="1"/>
  </ignoredErrors>
  <drawing r:id="rId3"/>
  <legacyDrawing r:id="rId2"/>
</worksheet>
</file>

<file path=xl/worksheets/sheet3.xml><?xml version="1.0" encoding="utf-8"?>
<worksheet xmlns="http://schemas.openxmlformats.org/spreadsheetml/2006/main" xmlns:r="http://schemas.openxmlformats.org/officeDocument/2006/relationships">
  <sheetPr codeName="Blad2"/>
  <dimension ref="A1:I22"/>
  <sheetViews>
    <sheetView zoomScalePageLayoutView="0" workbookViewId="0" topLeftCell="A1">
      <selection activeCell="B14" sqref="B14"/>
    </sheetView>
  </sheetViews>
  <sheetFormatPr defaultColWidth="9.140625" defaultRowHeight="12.75"/>
  <sheetData>
    <row r="1" spans="1:9" ht="12.75">
      <c r="A1">
        <v>1</v>
      </c>
      <c r="B1">
        <v>2</v>
      </c>
      <c r="C1">
        <v>3</v>
      </c>
      <c r="D1">
        <v>4</v>
      </c>
      <c r="E1">
        <v>5</v>
      </c>
      <c r="F1">
        <v>6</v>
      </c>
      <c r="G1">
        <v>7</v>
      </c>
      <c r="H1">
        <v>8</v>
      </c>
      <c r="I1">
        <v>9</v>
      </c>
    </row>
    <row r="2" ht="12.75">
      <c r="A2">
        <v>2</v>
      </c>
    </row>
    <row r="3" ht="12.75">
      <c r="A3">
        <v>3</v>
      </c>
    </row>
    <row r="4" ht="12.75">
      <c r="A4">
        <v>4</v>
      </c>
    </row>
    <row r="5" ht="12.75">
      <c r="A5">
        <v>5</v>
      </c>
    </row>
    <row r="6" ht="12.75">
      <c r="A6">
        <v>6</v>
      </c>
    </row>
    <row r="7" ht="12.75">
      <c r="A7">
        <v>7</v>
      </c>
    </row>
    <row r="8" ht="12.75">
      <c r="A8">
        <v>8</v>
      </c>
    </row>
    <row r="9" ht="12.75">
      <c r="A9">
        <v>9</v>
      </c>
    </row>
    <row r="14" ht="12.75">
      <c r="A14">
        <v>1</v>
      </c>
    </row>
    <row r="15" ht="12.75">
      <c r="A15">
        <v>2</v>
      </c>
    </row>
    <row r="16" ht="12.75">
      <c r="A16">
        <v>3</v>
      </c>
    </row>
    <row r="17" ht="12.75">
      <c r="A17">
        <v>4</v>
      </c>
    </row>
    <row r="18" ht="12.75">
      <c r="A18">
        <v>5</v>
      </c>
    </row>
    <row r="19" ht="12.75">
      <c r="A19">
        <v>6</v>
      </c>
    </row>
    <row r="20" ht="12.75">
      <c r="A20">
        <v>7</v>
      </c>
    </row>
    <row r="21" ht="12.75">
      <c r="A21">
        <v>8</v>
      </c>
    </row>
    <row r="22" ht="12.75">
      <c r="A22">
        <v>9</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Blad3"/>
  <dimension ref="A1:A1"/>
  <sheetViews>
    <sheetView zoomScalePageLayoutView="0" workbookViewId="0" topLeftCell="A1">
      <selection activeCell="A1" sqref="A1"/>
    </sheetView>
  </sheetViews>
  <sheetFormatPr defaultColWidth="9.140625" defaultRowHeight="12.75"/>
  <cols>
    <col min="1" max="1" width="15.8515625" style="0" customWidth="1"/>
  </cols>
  <sheetData>
    <row r="1" ht="12.75">
      <c r="A1" t="e">
        <f>sudoku(1.1)</f>
        <v>#NAME?</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Sudoku hulp excel</dc:title>
  <dc:subject/>
  <dc:creator>Henk Haarhuis</dc:creator>
  <cp:keywords/>
  <dc:description/>
  <cp:lastModifiedBy>Henk Haarhuis</cp:lastModifiedBy>
  <dcterms:created xsi:type="dcterms:W3CDTF">2009-01-18T10:46:30Z</dcterms:created>
  <dcterms:modified xsi:type="dcterms:W3CDTF">2010-02-07T19:50:24Z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